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.riesemann\Documents\Prive\USB\BERRY PLONGEE VIERZON\2025-2026\"/>
    </mc:Choice>
  </mc:AlternateContent>
  <bookViews>
    <workbookView xWindow="-120" yWindow="-120" windowWidth="24240" windowHeight="13140"/>
  </bookViews>
  <sheets>
    <sheet name="Berry Plongée" sheetId="1" r:id="rId1"/>
  </sheets>
  <calcPr calcId="162913"/>
</workbook>
</file>

<file path=xl/calcChain.xml><?xml version="1.0" encoding="utf-8"?>
<calcChain xmlns="http://schemas.openxmlformats.org/spreadsheetml/2006/main">
  <c r="E8" i="1" l="1"/>
  <c r="H10" i="1" l="1"/>
  <c r="H11" i="1"/>
  <c r="H12" i="1"/>
  <c r="H13" i="1"/>
  <c r="H14" i="1"/>
  <c r="E25" i="1" l="1"/>
  <c r="H9" i="1" l="1"/>
  <c r="H8" i="1"/>
  <c r="D25" i="1" l="1"/>
  <c r="C25" i="1"/>
  <c r="B25" i="1"/>
  <c r="B29" i="1"/>
  <c r="D26" i="1" s="1"/>
  <c r="A16" i="1"/>
  <c r="E14" i="1"/>
  <c r="E13" i="1"/>
  <c r="E12" i="1"/>
  <c r="E11" i="1"/>
  <c r="E10" i="1"/>
  <c r="E9" i="1"/>
  <c r="J25" i="1" l="1"/>
  <c r="F25" i="1"/>
  <c r="B27" i="1" l="1"/>
  <c r="D27" i="1" l="1"/>
</calcChain>
</file>

<file path=xl/sharedStrings.xml><?xml version="1.0" encoding="utf-8"?>
<sst xmlns="http://schemas.openxmlformats.org/spreadsheetml/2006/main" count="92" uniqueCount="52">
  <si>
    <t>1 / Indiquer le nombre de plongeur(s) dans chaque catégorie</t>
  </si>
  <si>
    <t>licence club + loisir 1</t>
  </si>
  <si>
    <t>Cout Licence Club Hors- Assurance</t>
  </si>
  <si>
    <t>Plongeurs /Apnéistes</t>
  </si>
  <si>
    <t>Nombre</t>
  </si>
  <si>
    <t>(pour 1 seule inscription)</t>
  </si>
  <si>
    <t>Total hors assurance</t>
  </si>
  <si>
    <r>
      <rPr>
        <sz val="11"/>
        <color rgb="FF000000"/>
        <rFont val="Calibri"/>
      </rPr>
      <t xml:space="preserve">Adhésion Club </t>
    </r>
    <r>
      <rPr>
        <sz val="11"/>
        <color rgb="FF000000"/>
        <rFont val="Wingdings"/>
      </rPr>
      <t></t>
    </r>
  </si>
  <si>
    <t>Licence FFESSM</t>
  </si>
  <si>
    <t>Cotisation Codep</t>
  </si>
  <si>
    <t>Jeunes de &lt; 12 ans</t>
  </si>
  <si>
    <t>Ados 12 à 16 ans</t>
  </si>
  <si>
    <t>Etudiants</t>
  </si>
  <si>
    <t>Adultes</t>
  </si>
  <si>
    <t>Apnéïstes</t>
  </si>
  <si>
    <t>Nageurs</t>
  </si>
  <si>
    <t>(*)</t>
  </si>
  <si>
    <t>Passager</t>
  </si>
  <si>
    <t>La cotisation "Nageurs" ne comprend que l'assurance Piscine</t>
  </si>
  <si>
    <t></t>
  </si>
  <si>
    <t>2 / Indiquer le nombre de licences de chaque type (sauf pour "descente de rivière" et "nageurs" qui sont renseignées automatiquement)</t>
  </si>
  <si>
    <t>Assurance</t>
  </si>
  <si>
    <t>Loisir  1</t>
  </si>
  <si>
    <t>Loisir 2</t>
  </si>
  <si>
    <t>Loisir 3</t>
  </si>
  <si>
    <t>Loisir Top 1</t>
  </si>
  <si>
    <t>Loisir Top 2</t>
  </si>
  <si>
    <t>Loisir Top 3</t>
  </si>
  <si>
    <t>Piscine</t>
  </si>
  <si>
    <t>Ass. Exter.</t>
  </si>
  <si>
    <t>Nombre :</t>
  </si>
  <si>
    <t>Part club</t>
  </si>
  <si>
    <t>Part Codep</t>
  </si>
  <si>
    <t>Sans assurances</t>
  </si>
  <si>
    <t>TOTAL INSCRIPTIONS :</t>
  </si>
  <si>
    <t>Le programme vérifie qu'il y a bien autant d'assurances que d'inscrits . Vérifiez que la case indique bien "OK", ou corrigez les entrées.</t>
  </si>
  <si>
    <t>Prestations</t>
  </si>
  <si>
    <t>Type de licence</t>
  </si>
  <si>
    <t>de la FFESM</t>
  </si>
  <si>
    <t>Animations du club</t>
  </si>
  <si>
    <t>Etrainement/ Accès piscine</t>
  </si>
  <si>
    <t>Descente Rivière</t>
  </si>
  <si>
    <t>Sortie Apnée</t>
  </si>
  <si>
    <t>Sortie Scaphandre</t>
  </si>
  <si>
    <t>X</t>
  </si>
  <si>
    <t xml:space="preserve">Le tableau ci-dessous présente les prestations auquelles l'adhérent à droit en fonction du type de licence souscrite lors de l'inscription. </t>
  </si>
  <si>
    <t>Rappel des prestations pour chaque type de licence</t>
  </si>
  <si>
    <t>Niveau I</t>
  </si>
  <si>
    <t>Niveau II</t>
  </si>
  <si>
    <t>Niveau III</t>
  </si>
  <si>
    <t>coût formation</t>
  </si>
  <si>
    <t>Tableau de Calcul des inscriptions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</si>
</sst>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€&quot;"/>
    <numFmt numFmtId="165" formatCode="#,##0.00&quot; €&quot;;;;"/>
  </numFmts>
  <fonts count="25">
    <font>
      <sz val="11"/>
      <color rgb="FF000000"/>
      <name val="Calibri"/>
    </font>
    <font>
      <sz val="24"/>
      <color rgb="FF000000"/>
      <name val="Calibri"/>
    </font>
    <font>
      <sz val="11"/>
      <name val="Calibri"/>
    </font>
    <font>
      <b/>
      <sz val="12"/>
      <color theme="4"/>
      <name val="Calibri"/>
    </font>
    <font>
      <b/>
      <sz val="12"/>
      <color rgb="FF0070C0"/>
      <name val="Calibri"/>
    </font>
    <font>
      <sz val="11"/>
      <color rgb="FF000000"/>
      <name val="Noto Sans Symbols"/>
    </font>
    <font>
      <b/>
      <i/>
      <sz val="11"/>
      <color rgb="FFFF0000"/>
      <name val="Calibri"/>
    </font>
    <font>
      <sz val="8"/>
      <color rgb="FF000000"/>
      <name val="Calibri"/>
    </font>
    <font>
      <sz val="8"/>
      <color theme="0"/>
      <name val="Calibri"/>
    </font>
    <font>
      <sz val="11"/>
      <color theme="0"/>
      <name val="Calibri"/>
    </font>
    <font>
      <i/>
      <sz val="12"/>
      <color rgb="FF000000"/>
      <name val="Calibri"/>
    </font>
    <font>
      <b/>
      <sz val="12"/>
      <color rgb="FF000000"/>
      <name val="Arial"/>
    </font>
    <font>
      <b/>
      <sz val="18"/>
      <color rgb="FF000000"/>
      <name val="Arial"/>
    </font>
    <font>
      <sz val="12"/>
      <color rgb="FF000000"/>
      <name val="Calibri"/>
    </font>
    <font>
      <b/>
      <sz val="12"/>
      <color rgb="FFFF0000"/>
      <name val="Calibri"/>
    </font>
    <font>
      <b/>
      <sz val="18"/>
      <color rgb="FF000000"/>
      <name val="Calibri"/>
    </font>
    <font>
      <sz val="11"/>
      <color theme="1"/>
      <name val="Calibri"/>
    </font>
    <font>
      <sz val="11"/>
      <color rgb="FF000000"/>
      <name val="Wingdings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8"/>
      <color rgb="FFFF0000"/>
      <name val="Calibri"/>
      <family val="2"/>
    </font>
    <font>
      <sz val="11"/>
      <color rgb="FFFF0000"/>
      <name val="Calibri"/>
      <family val="2"/>
    </font>
    <font>
      <sz val="8"/>
      <color rgb="FFFF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D8D8D8"/>
        <bgColor rgb="FFD8D8D8"/>
      </patternFill>
    </fill>
    <fill>
      <patternFill patternType="solid">
        <fgColor rgb="FFE7E6E6"/>
        <bgColor rgb="FFE7E6E6"/>
      </patternFill>
    </fill>
    <fill>
      <patternFill patternType="solid">
        <fgColor rgb="FFDAEEF3"/>
        <bgColor rgb="FFDAEEF3"/>
      </patternFill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rgb="FF999999"/>
        <bgColor rgb="FF99999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00B050"/>
      </bottom>
      <diagonal/>
    </border>
    <border>
      <left style="double">
        <color rgb="FF00B050"/>
      </left>
      <right/>
      <top style="double">
        <color rgb="FF00B050"/>
      </top>
      <bottom/>
      <diagonal/>
    </border>
    <border>
      <left/>
      <right/>
      <top style="double">
        <color rgb="FF00B050"/>
      </top>
      <bottom/>
      <diagonal/>
    </border>
    <border>
      <left/>
      <right style="double">
        <color rgb="FF00B050"/>
      </right>
      <top style="double">
        <color rgb="FF00B05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B050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00B050"/>
      </left>
      <right/>
      <top/>
      <bottom style="double">
        <color rgb="FF00B050"/>
      </bottom>
      <diagonal/>
    </border>
    <border>
      <left/>
      <right style="double">
        <color rgb="FF00B050"/>
      </right>
      <top/>
      <bottom style="double">
        <color rgb="FF00B05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 applyFont="1" applyAlignment="1"/>
    <xf numFmtId="0" fontId="0" fillId="0" borderId="0" xfId="0" applyFont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right"/>
    </xf>
    <xf numFmtId="0" fontId="0" fillId="4" borderId="15" xfId="0" applyFont="1" applyFill="1" applyBorder="1"/>
    <xf numFmtId="164" fontId="4" fillId="3" borderId="19" xfId="0" applyNumberFormat="1" applyFont="1" applyFill="1" applyBorder="1"/>
    <xf numFmtId="164" fontId="0" fillId="4" borderId="19" xfId="0" applyNumberFormat="1" applyFont="1" applyFill="1" applyBorder="1"/>
    <xf numFmtId="164" fontId="0" fillId="4" borderId="20" xfId="0" applyNumberFormat="1" applyFont="1" applyFill="1" applyBorder="1"/>
    <xf numFmtId="0" fontId="0" fillId="0" borderId="21" xfId="0" applyFont="1" applyBorder="1"/>
    <xf numFmtId="1" fontId="0" fillId="5" borderId="22" xfId="0" applyNumberFormat="1" applyFont="1" applyFill="1" applyBorder="1"/>
    <xf numFmtId="164" fontId="0" fillId="0" borderId="19" xfId="0" applyNumberFormat="1" applyFont="1" applyBorder="1"/>
    <xf numFmtId="164" fontId="0" fillId="0" borderId="23" xfId="0" applyNumberFormat="1" applyFont="1" applyBorder="1"/>
    <xf numFmtId="0" fontId="0" fillId="4" borderId="21" xfId="0" applyFont="1" applyFill="1" applyBorder="1"/>
    <xf numFmtId="0" fontId="0" fillId="0" borderId="24" xfId="0" applyFont="1" applyBorder="1"/>
    <xf numFmtId="0" fontId="0" fillId="4" borderId="25" xfId="0" applyFont="1" applyFill="1" applyBorder="1"/>
    <xf numFmtId="1" fontId="0" fillId="5" borderId="26" xfId="0" applyNumberFormat="1" applyFont="1" applyFill="1" applyBorder="1" applyAlignment="1">
      <alignment horizontal="right"/>
    </xf>
    <xf numFmtId="0" fontId="0" fillId="0" borderId="28" xfId="0" applyFont="1" applyBorder="1"/>
    <xf numFmtId="1" fontId="0" fillId="5" borderId="29" xfId="0" applyNumberFormat="1" applyFont="1" applyFill="1" applyBorder="1"/>
    <xf numFmtId="1" fontId="0" fillId="0" borderId="0" xfId="0" applyNumberFormat="1" applyFont="1"/>
    <xf numFmtId="164" fontId="0" fillId="0" borderId="0" xfId="0" applyNumberFormat="1" applyFont="1"/>
    <xf numFmtId="0" fontId="0" fillId="0" borderId="0" xfId="0" applyFont="1" applyAlignment="1">
      <alignment vertical="center"/>
    </xf>
    <xf numFmtId="0" fontId="5" fillId="0" borderId="4" xfId="0" applyFont="1" applyBorder="1" applyAlignment="1">
      <alignment horizontal="right"/>
    </xf>
    <xf numFmtId="0" fontId="6" fillId="0" borderId="0" xfId="0" applyFont="1"/>
    <xf numFmtId="0" fontId="0" fillId="0" borderId="6" xfId="0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0" fontId="0" fillId="0" borderId="32" xfId="0" applyFont="1" applyBorder="1" applyAlignment="1">
      <alignment horizontal="center"/>
    </xf>
    <xf numFmtId="0" fontId="0" fillId="0" borderId="15" xfId="0" applyFont="1" applyBorder="1"/>
    <xf numFmtId="164" fontId="0" fillId="0" borderId="33" xfId="0" applyNumberFormat="1" applyFont="1" applyBorder="1"/>
    <xf numFmtId="164" fontId="0" fillId="0" borderId="34" xfId="0" applyNumberFormat="1" applyFont="1" applyBorder="1"/>
    <xf numFmtId="0" fontId="0" fillId="0" borderId="16" xfId="0" applyFont="1" applyBorder="1"/>
    <xf numFmtId="1" fontId="0" fillId="6" borderId="35" xfId="0" applyNumberFormat="1" applyFont="1" applyFill="1" applyBorder="1"/>
    <xf numFmtId="1" fontId="0" fillId="6" borderId="36" xfId="0" applyNumberFormat="1" applyFont="1" applyFill="1" applyBorder="1"/>
    <xf numFmtId="1" fontId="0" fillId="6" borderId="37" xfId="0" applyNumberFormat="1" applyFont="1" applyFill="1" applyBorder="1"/>
    <xf numFmtId="0" fontId="7" fillId="0" borderId="4" xfId="0" applyFont="1" applyBorder="1"/>
    <xf numFmtId="0" fontId="8" fillId="0" borderId="0" xfId="0" applyFont="1" applyAlignment="1">
      <alignment horizontal="right"/>
    </xf>
    <xf numFmtId="0" fontId="8" fillId="0" borderId="0" xfId="0" applyFont="1"/>
    <xf numFmtId="0" fontId="7" fillId="0" borderId="0" xfId="0" applyFont="1"/>
    <xf numFmtId="164" fontId="9" fillId="0" borderId="38" xfId="0" applyNumberFormat="1" applyFont="1" applyBorder="1"/>
    <xf numFmtId="164" fontId="9" fillId="0" borderId="0" xfId="0" applyNumberFormat="1" applyFont="1"/>
    <xf numFmtId="164" fontId="12" fillId="7" borderId="4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5" fontId="13" fillId="0" borderId="0" xfId="0" applyNumberFormat="1" applyFont="1" applyAlignment="1">
      <alignment horizontal="left" vertical="center"/>
    </xf>
    <xf numFmtId="165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vertical="top"/>
    </xf>
    <xf numFmtId="0" fontId="0" fillId="0" borderId="30" xfId="0" applyFont="1" applyBorder="1"/>
    <xf numFmtId="0" fontId="0" fillId="0" borderId="59" xfId="0" applyFont="1" applyBorder="1"/>
    <xf numFmtId="0" fontId="0" fillId="0" borderId="31" xfId="0" applyFont="1" applyBorder="1"/>
    <xf numFmtId="0" fontId="16" fillId="0" borderId="4" xfId="0" applyFont="1" applyBorder="1"/>
    <xf numFmtId="0" fontId="0" fillId="4" borderId="19" xfId="0" applyFont="1" applyFill="1" applyBorder="1" applyAlignment="1">
      <alignment horizontal="center" vertical="center"/>
    </xf>
    <xf numFmtId="0" fontId="0" fillId="4" borderId="22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8" borderId="22" xfId="0" applyFont="1" applyFill="1" applyBorder="1" applyAlignment="1">
      <alignment horizontal="center" vertical="center"/>
    </xf>
    <xf numFmtId="0" fontId="0" fillId="8" borderId="19" xfId="0" applyFont="1" applyFill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8" borderId="35" xfId="0" applyFont="1" applyFill="1" applyBorder="1" applyAlignment="1">
      <alignment horizontal="center" vertical="center"/>
    </xf>
    <xf numFmtId="0" fontId="0" fillId="8" borderId="29" xfId="0" applyFont="1" applyFill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0" fillId="0" borderId="19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63" xfId="0" applyFont="1" applyBorder="1"/>
    <xf numFmtId="0" fontId="0" fillId="9" borderId="63" xfId="0" applyFont="1" applyFill="1" applyBorder="1" applyAlignment="1">
      <alignment vertical="center"/>
    </xf>
    <xf numFmtId="0" fontId="0" fillId="9" borderId="63" xfId="0" applyFont="1" applyFill="1" applyBorder="1"/>
    <xf numFmtId="0" fontId="5" fillId="0" borderId="17" xfId="0" applyFont="1" applyBorder="1" applyAlignment="1">
      <alignment horizontal="right"/>
    </xf>
    <xf numFmtId="0" fontId="0" fillId="0" borderId="27" xfId="0" applyFont="1" applyBorder="1"/>
    <xf numFmtId="0" fontId="0" fillId="0" borderId="63" xfId="0" applyFont="1" applyBorder="1" applyAlignment="1">
      <alignment horizontal="center"/>
    </xf>
    <xf numFmtId="0" fontId="0" fillId="0" borderId="27" xfId="0" applyFont="1" applyBorder="1" applyAlignment="1"/>
    <xf numFmtId="0" fontId="21" fillId="0" borderId="4" xfId="0" quotePrefix="1" applyFont="1" applyBorder="1"/>
    <xf numFmtId="0" fontId="22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6" fillId="0" borderId="0" xfId="0" applyFont="1"/>
    <xf numFmtId="0" fontId="0" fillId="0" borderId="0" xfId="0" applyFont="1" applyAlignment="1"/>
    <xf numFmtId="0" fontId="2" fillId="0" borderId="5" xfId="0" applyFont="1" applyBorder="1"/>
    <xf numFmtId="0" fontId="18" fillId="0" borderId="60" xfId="0" applyFont="1" applyBorder="1" applyAlignment="1">
      <alignment horizontal="center"/>
    </xf>
    <xf numFmtId="0" fontId="19" fillId="0" borderId="61" xfId="0" applyFont="1" applyBorder="1"/>
    <xf numFmtId="0" fontId="19" fillId="0" borderId="62" xfId="0" applyFont="1" applyBorder="1"/>
    <xf numFmtId="164" fontId="0" fillId="4" borderId="27" xfId="0" applyNumberFormat="1" applyFont="1" applyFill="1" applyBorder="1" applyAlignment="1">
      <alignment horizontal="center"/>
    </xf>
    <xf numFmtId="0" fontId="2" fillId="0" borderId="18" xfId="0" applyFont="1" applyBorder="1"/>
    <xf numFmtId="164" fontId="0" fillId="0" borderId="4" xfId="0" applyNumberFormat="1" applyFont="1" applyBorder="1" applyAlignment="1">
      <alignment horizontal="center"/>
    </xf>
    <xf numFmtId="164" fontId="0" fillId="0" borderId="30" xfId="0" applyNumberFormat="1" applyFont="1" applyBorder="1" applyAlignment="1">
      <alignment horizontal="center"/>
    </xf>
    <xf numFmtId="0" fontId="2" fillId="0" borderId="31" xfId="0" applyFont="1" applyBorder="1"/>
    <xf numFmtId="0" fontId="0" fillId="0" borderId="4" xfId="0" applyFont="1" applyBorder="1"/>
    <xf numFmtId="0" fontId="10" fillId="0" borderId="39" xfId="0" applyFont="1" applyBorder="1" applyAlignment="1">
      <alignment vertical="center" wrapText="1"/>
    </xf>
    <xf numFmtId="0" fontId="2" fillId="0" borderId="40" xfId="0" applyFont="1" applyBorder="1"/>
    <xf numFmtId="0" fontId="2" fillId="0" borderId="41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14" xfId="0" applyFont="1" applyBorder="1"/>
    <xf numFmtId="0" fontId="2" fillId="0" borderId="46" xfId="0" applyFont="1" applyBorder="1"/>
    <xf numFmtId="0" fontId="2" fillId="0" borderId="47" xfId="0" applyFont="1" applyBorder="1"/>
    <xf numFmtId="0" fontId="11" fillId="7" borderId="9" xfId="0" applyFont="1" applyFill="1" applyBorder="1" applyAlignment="1">
      <alignment horizontal="center" vertical="center"/>
    </xf>
    <xf numFmtId="0" fontId="2" fillId="0" borderId="10" xfId="0" applyFont="1" applyBorder="1"/>
    <xf numFmtId="0" fontId="13" fillId="0" borderId="45" xfId="0" applyFont="1" applyBorder="1" applyAlignment="1">
      <alignment horizontal="right" vertical="center"/>
    </xf>
    <xf numFmtId="0" fontId="2" fillId="0" borderId="45" xfId="0" applyFont="1" applyBorder="1"/>
    <xf numFmtId="164" fontId="0" fillId="4" borderId="17" xfId="0" applyNumberFormat="1" applyFont="1" applyFill="1" applyBorder="1" applyAlignment="1">
      <alignment horizontal="center"/>
    </xf>
    <xf numFmtId="0" fontId="14" fillId="0" borderId="48" xfId="0" applyFont="1" applyBorder="1" applyAlignment="1">
      <alignment horizontal="right" vertical="top"/>
    </xf>
    <xf numFmtId="0" fontId="2" fillId="0" borderId="48" xfId="0" applyFont="1" applyBorder="1"/>
    <xf numFmtId="0" fontId="15" fillId="7" borderId="49" xfId="0" applyFont="1" applyFill="1" applyBorder="1" applyAlignment="1">
      <alignment horizontal="center" vertical="center" wrapText="1"/>
    </xf>
    <xf numFmtId="0" fontId="2" fillId="0" borderId="50" xfId="0" applyFont="1" applyBorder="1"/>
    <xf numFmtId="0" fontId="2" fillId="0" borderId="51" xfId="0" applyFont="1" applyBorder="1"/>
    <xf numFmtId="0" fontId="2" fillId="0" borderId="53" xfId="0" applyFont="1" applyBorder="1"/>
    <xf numFmtId="0" fontId="2" fillId="0" borderId="54" xfId="0" applyFont="1" applyBorder="1"/>
    <xf numFmtId="0" fontId="2" fillId="0" borderId="56" xfId="0" applyFont="1" applyBorder="1"/>
    <xf numFmtId="0" fontId="2" fillId="0" borderId="57" xfId="0" applyFont="1" applyBorder="1"/>
    <xf numFmtId="0" fontId="0" fillId="0" borderId="45" xfId="0" applyFont="1" applyBorder="1" applyAlignment="1">
      <alignment wrapText="1"/>
    </xf>
    <xf numFmtId="0" fontId="2" fillId="0" borderId="52" xfId="0" applyFont="1" applyBorder="1"/>
    <xf numFmtId="0" fontId="2" fillId="0" borderId="55" xfId="0" applyFont="1" applyBorder="1"/>
    <xf numFmtId="0" fontId="2" fillId="0" borderId="38" xfId="0" applyFont="1" applyBorder="1"/>
    <xf numFmtId="0" fontId="2" fillId="0" borderId="58" xfId="0" applyFont="1" applyBorder="1"/>
    <xf numFmtId="0" fontId="1" fillId="2" borderId="6" xfId="0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3" fillId="3" borderId="9" xfId="0" applyFont="1" applyFill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164" fontId="23" fillId="0" borderId="19" xfId="0" applyNumberFormat="1" applyFont="1" applyBorder="1"/>
    <xf numFmtId="164" fontId="23" fillId="10" borderId="19" xfId="0" applyNumberFormat="1" applyFont="1" applyFill="1" applyBorder="1"/>
    <xf numFmtId="164" fontId="23" fillId="0" borderId="33" xfId="0" applyNumberFormat="1" applyFont="1" applyBorder="1"/>
    <xf numFmtId="1" fontId="24" fillId="5" borderId="16" xfId="0" applyNumberFormat="1" applyFont="1" applyFill="1" applyBorder="1"/>
  </cellXfs>
  <cellStyles count="1">
    <cellStyle name="Normal" xfId="0" builtinId="0"/>
  </cellStyles>
  <dxfs count="4"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u/>
        <color rgb="FFFF0000"/>
      </font>
      <fill>
        <patternFill patternType="solid">
          <fgColor rgb="FFFFFFFF"/>
          <bgColor rgb="FFFFFFFF"/>
        </patternFill>
      </fill>
    </dxf>
    <dxf>
      <font>
        <color rgb="FF00FF00"/>
      </font>
      <fill>
        <patternFill patternType="solid">
          <fgColor rgb="FFCCFFCC"/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99"/>
  <sheetViews>
    <sheetView showGridLines="0" tabSelected="1" topLeftCell="A4" zoomScale="130" zoomScaleNormal="130" workbookViewId="0">
      <selection activeCell="F24" sqref="F24"/>
    </sheetView>
  </sheetViews>
  <sheetFormatPr baseColWidth="10" defaultColWidth="14.42578125" defaultRowHeight="15" customHeight="1"/>
  <cols>
    <col min="1" max="1" width="10.7109375" customWidth="1"/>
    <col min="2" max="2" width="20.140625" customWidth="1"/>
    <col min="3" max="3" width="11.42578125" customWidth="1"/>
    <col min="4" max="4" width="18" customWidth="1"/>
    <col min="5" max="5" width="20.85546875" customWidth="1"/>
    <col min="6" max="6" width="15.28515625" customWidth="1"/>
    <col min="7" max="7" width="10.85546875" customWidth="1"/>
    <col min="8" max="8" width="13" customWidth="1"/>
    <col min="9" max="9" width="10.7109375" customWidth="1"/>
    <col min="10" max="10" width="10.85546875" customWidth="1"/>
    <col min="11" max="12" width="10.7109375" customWidth="1"/>
    <col min="13" max="13" width="17.140625" customWidth="1"/>
    <col min="14" max="27" width="10.7109375" customWidth="1"/>
  </cols>
  <sheetData>
    <row r="1" spans="1:28">
      <c r="A1" s="2"/>
      <c r="B1" s="3"/>
      <c r="C1" s="3"/>
      <c r="D1" s="3"/>
      <c r="E1" s="3"/>
      <c r="F1" s="3"/>
      <c r="G1" s="3"/>
      <c r="H1" s="3"/>
      <c r="I1" s="3"/>
      <c r="J1" s="3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8">
      <c r="A2" s="5"/>
      <c r="B2" s="1"/>
      <c r="C2" s="1"/>
      <c r="D2" s="1"/>
      <c r="E2" s="1"/>
      <c r="F2" s="1"/>
      <c r="G2" s="1"/>
      <c r="H2" s="1"/>
      <c r="I2" s="1"/>
      <c r="J2" s="1"/>
      <c r="K2" s="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8" ht="30.75" customHeight="1">
      <c r="A3" s="5"/>
      <c r="B3" s="123" t="s">
        <v>51</v>
      </c>
      <c r="C3" s="124"/>
      <c r="D3" s="124"/>
      <c r="E3" s="124"/>
      <c r="F3" s="124"/>
      <c r="G3" s="124"/>
      <c r="H3" s="125"/>
      <c r="I3" s="128"/>
      <c r="J3" s="129"/>
      <c r="K3" s="13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8" ht="19.5" customHeight="1">
      <c r="A4" s="5"/>
      <c r="B4" s="1"/>
      <c r="C4" s="1"/>
      <c r="D4" s="1"/>
      <c r="E4" s="1"/>
      <c r="F4" s="1"/>
      <c r="G4" s="1"/>
      <c r="H4" s="1"/>
      <c r="I4" s="1"/>
      <c r="J4" s="1"/>
      <c r="K4" s="6"/>
      <c r="L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8">
      <c r="A5" s="5" t="s">
        <v>0</v>
      </c>
      <c r="B5" s="1"/>
      <c r="C5" s="1"/>
      <c r="D5" s="1"/>
      <c r="E5" s="1"/>
      <c r="F5" s="1"/>
      <c r="G5" s="1"/>
      <c r="H5" s="1"/>
      <c r="I5" s="1"/>
      <c r="J5" s="1"/>
      <c r="K5" s="6"/>
      <c r="L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8" ht="15.75">
      <c r="A6" s="5"/>
      <c r="B6" s="1"/>
      <c r="C6" s="1"/>
      <c r="D6" s="1"/>
      <c r="E6" s="2" t="s">
        <v>1</v>
      </c>
      <c r="F6" s="4"/>
      <c r="G6" s="1"/>
      <c r="H6" s="126" t="s">
        <v>2</v>
      </c>
      <c r="I6" s="105"/>
      <c r="J6" s="105"/>
      <c r="K6" s="105"/>
      <c r="L6" s="5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8" ht="31.5">
      <c r="A7" s="5"/>
      <c r="B7" s="7" t="s">
        <v>3</v>
      </c>
      <c r="C7" s="8" t="s">
        <v>4</v>
      </c>
      <c r="D7" s="1"/>
      <c r="E7" s="127" t="s">
        <v>5</v>
      </c>
      <c r="F7" s="86"/>
      <c r="G7" s="1"/>
      <c r="H7" s="9" t="s">
        <v>6</v>
      </c>
      <c r="I7" s="10" t="s">
        <v>7</v>
      </c>
      <c r="J7" s="11" t="s">
        <v>8</v>
      </c>
      <c r="K7" s="12" t="s">
        <v>9</v>
      </c>
      <c r="L7" s="13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8" ht="15.75">
      <c r="A8" s="5"/>
      <c r="B8" s="14" t="s">
        <v>10</v>
      </c>
      <c r="C8" s="134">
        <v>0</v>
      </c>
      <c r="D8" s="1"/>
      <c r="E8" s="108">
        <f>H8+$C$22</f>
        <v>103.7</v>
      </c>
      <c r="F8" s="91"/>
      <c r="G8" s="1"/>
      <c r="H8" s="15">
        <f>I8+J8+K8</f>
        <v>79.5</v>
      </c>
      <c r="I8" s="16">
        <v>64.3</v>
      </c>
      <c r="J8" s="16">
        <v>14</v>
      </c>
      <c r="K8" s="17">
        <v>1.2</v>
      </c>
      <c r="L8" s="79"/>
      <c r="Q8" s="1"/>
      <c r="R8" s="1"/>
      <c r="S8" s="1"/>
      <c r="T8" s="1"/>
      <c r="U8" s="1"/>
      <c r="V8" s="1"/>
      <c r="W8" s="1"/>
      <c r="X8" s="1"/>
      <c r="Y8" s="1"/>
      <c r="Z8" s="76"/>
      <c r="AA8" s="76"/>
      <c r="AB8" s="78"/>
    </row>
    <row r="9" spans="1:28" ht="15.75">
      <c r="A9" s="5"/>
      <c r="B9" s="18" t="s">
        <v>11</v>
      </c>
      <c r="C9" s="19">
        <v>0</v>
      </c>
      <c r="D9" s="1"/>
      <c r="E9" s="92">
        <f t="shared" ref="E9:E11" si="0">H9+$C$22</f>
        <v>129.69999999999999</v>
      </c>
      <c r="F9" s="86"/>
      <c r="G9" s="1"/>
      <c r="H9" s="15">
        <f t="shared" ref="H9:H14" si="1">I9+J9+K9</f>
        <v>105.5</v>
      </c>
      <c r="I9" s="20">
        <v>73.8</v>
      </c>
      <c r="J9" s="131">
        <v>30.5</v>
      </c>
      <c r="K9" s="21">
        <v>1.2</v>
      </c>
      <c r="L9" s="79"/>
      <c r="Q9" s="1"/>
      <c r="R9" s="1"/>
      <c r="S9" s="1"/>
      <c r="T9" s="1"/>
      <c r="U9" s="1"/>
      <c r="V9" s="1"/>
      <c r="W9" s="1"/>
      <c r="X9" s="1"/>
      <c r="Y9" s="1"/>
      <c r="Z9" s="76"/>
      <c r="AA9" s="76"/>
      <c r="AB9" s="78"/>
    </row>
    <row r="10" spans="1:28" ht="15.75">
      <c r="A10" s="5"/>
      <c r="B10" s="22" t="s">
        <v>12</v>
      </c>
      <c r="C10" s="19">
        <v>0</v>
      </c>
      <c r="D10" s="1"/>
      <c r="E10" s="108">
        <f t="shared" si="0"/>
        <v>146.69999999999999</v>
      </c>
      <c r="F10" s="91"/>
      <c r="G10" s="1"/>
      <c r="H10" s="15">
        <f t="shared" si="1"/>
        <v>122.5</v>
      </c>
      <c r="I10" s="16">
        <v>72.8</v>
      </c>
      <c r="J10" s="132">
        <v>48.5</v>
      </c>
      <c r="K10" s="17">
        <v>1.2</v>
      </c>
      <c r="L10" s="5"/>
      <c r="Q10" s="1"/>
      <c r="R10" s="1"/>
      <c r="S10" s="1"/>
      <c r="T10" s="1"/>
      <c r="U10" s="1"/>
      <c r="V10" s="1"/>
      <c r="W10" s="1"/>
      <c r="X10" s="1"/>
      <c r="Y10" s="1"/>
      <c r="Z10" s="76"/>
      <c r="AA10" s="76"/>
      <c r="AB10" s="78"/>
    </row>
    <row r="11" spans="1:28" ht="15.75">
      <c r="A11" s="5"/>
      <c r="B11" s="18" t="s">
        <v>13</v>
      </c>
      <c r="C11" s="19">
        <v>0</v>
      </c>
      <c r="D11" s="1"/>
      <c r="E11" s="92">
        <f t="shared" si="0"/>
        <v>199.7</v>
      </c>
      <c r="F11" s="86"/>
      <c r="G11" s="1"/>
      <c r="H11" s="15">
        <f t="shared" si="1"/>
        <v>175.5</v>
      </c>
      <c r="I11" s="20">
        <v>125.8</v>
      </c>
      <c r="J11" s="131">
        <v>48.5</v>
      </c>
      <c r="K11" s="21">
        <v>1.2</v>
      </c>
      <c r="L11" s="79"/>
      <c r="Q11" s="1"/>
      <c r="R11" s="1"/>
      <c r="S11" s="1"/>
      <c r="T11" s="1"/>
      <c r="U11" s="1"/>
      <c r="V11" s="1"/>
      <c r="W11" s="1"/>
      <c r="X11" s="1"/>
      <c r="Y11" s="1"/>
      <c r="Z11" s="76"/>
      <c r="AA11" s="76"/>
      <c r="AB11" s="78"/>
    </row>
    <row r="12" spans="1:28" ht="15.75">
      <c r="A12" s="23"/>
      <c r="B12" s="24" t="s">
        <v>14</v>
      </c>
      <c r="C12" s="25">
        <v>0</v>
      </c>
      <c r="D12" s="6"/>
      <c r="E12" s="90">
        <f>H12+C22</f>
        <v>149.69999999999999</v>
      </c>
      <c r="F12" s="91"/>
      <c r="G12" s="1"/>
      <c r="H12" s="15">
        <f t="shared" si="1"/>
        <v>125.5</v>
      </c>
      <c r="I12" s="16">
        <v>75.8</v>
      </c>
      <c r="J12" s="132">
        <v>48.5</v>
      </c>
      <c r="K12" s="17">
        <v>1.2</v>
      </c>
      <c r="L12" s="79"/>
      <c r="Q12" s="1"/>
      <c r="R12" s="1"/>
      <c r="S12" s="1"/>
      <c r="T12" s="1"/>
      <c r="U12" s="1"/>
      <c r="V12" s="1"/>
      <c r="W12" s="1"/>
      <c r="X12" s="1"/>
      <c r="Y12" s="1"/>
      <c r="Z12" s="76"/>
      <c r="AA12" s="76"/>
      <c r="AB12" s="78"/>
    </row>
    <row r="13" spans="1:28" ht="15.75">
      <c r="A13" s="5"/>
      <c r="B13" s="18" t="s">
        <v>15</v>
      </c>
      <c r="C13" s="19">
        <v>0</v>
      </c>
      <c r="D13" s="1"/>
      <c r="E13" s="92">
        <f>H13+$I$22</f>
        <v>116.9</v>
      </c>
      <c r="F13" s="86"/>
      <c r="G13" s="1" t="s">
        <v>16</v>
      </c>
      <c r="H13" s="15">
        <f t="shared" si="1"/>
        <v>103.5</v>
      </c>
      <c r="I13" s="20">
        <v>53.8</v>
      </c>
      <c r="J13" s="131">
        <v>48.5</v>
      </c>
      <c r="K13" s="21">
        <v>1.2</v>
      </c>
      <c r="L13" s="7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8" ht="15.75">
      <c r="A14" s="5"/>
      <c r="B14" s="26" t="s">
        <v>17</v>
      </c>
      <c r="C14" s="27">
        <v>0</v>
      </c>
      <c r="D14" s="1"/>
      <c r="E14" s="93">
        <f>H14+$C$22</f>
        <v>74.2</v>
      </c>
      <c r="F14" s="94"/>
      <c r="G14" s="1"/>
      <c r="H14" s="15">
        <f t="shared" si="1"/>
        <v>50</v>
      </c>
      <c r="I14" s="20">
        <v>0</v>
      </c>
      <c r="J14" s="20">
        <v>50</v>
      </c>
      <c r="K14" s="21">
        <v>0</v>
      </c>
      <c r="L14" s="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8">
      <c r="A15" s="5"/>
      <c r="B15" s="1"/>
      <c r="C15" s="28"/>
      <c r="D15" s="1"/>
      <c r="E15" s="29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8">
      <c r="A16" s="13" t="str">
        <f>"(*)"</f>
        <v>(*)</v>
      </c>
      <c r="B16" s="30" t="s">
        <v>18</v>
      </c>
      <c r="C16" s="30"/>
      <c r="D16" s="30"/>
      <c r="E16" s="30"/>
      <c r="F16" s="30"/>
      <c r="H16" s="30"/>
      <c r="I16" s="73" t="s">
        <v>47</v>
      </c>
      <c r="J16" s="73" t="s">
        <v>48</v>
      </c>
      <c r="K16" s="73" t="s">
        <v>49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>
      <c r="A17" s="31" t="s">
        <v>19</v>
      </c>
      <c r="B17" s="32"/>
      <c r="C17" s="1"/>
      <c r="D17" s="1"/>
      <c r="E17" s="1"/>
      <c r="F17" s="1"/>
      <c r="H17" s="74" t="s">
        <v>50</v>
      </c>
      <c r="I17" s="77">
        <v>20</v>
      </c>
      <c r="J17" s="77">
        <v>40</v>
      </c>
      <c r="K17" s="77">
        <v>50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s="71" customFormat="1">
      <c r="A18" s="75"/>
      <c r="B18" s="32"/>
      <c r="C18" s="1"/>
      <c r="D18" s="1"/>
      <c r="E18" s="1"/>
      <c r="F18" s="1"/>
      <c r="H18" s="74" t="s">
        <v>4</v>
      </c>
      <c r="I18" s="72">
        <v>0</v>
      </c>
      <c r="J18" s="72">
        <v>0</v>
      </c>
      <c r="K18" s="72"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2.5" customHeight="1">
      <c r="A19" s="95" t="s">
        <v>20</v>
      </c>
      <c r="B19" s="85"/>
      <c r="C19" s="85"/>
      <c r="D19" s="85"/>
      <c r="E19" s="85"/>
      <c r="F19" s="85"/>
      <c r="G19" s="85"/>
      <c r="H19" s="85"/>
      <c r="I19" s="85"/>
      <c r="J19" s="85"/>
      <c r="K19" s="86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5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5"/>
      <c r="B21" s="33" t="s">
        <v>21</v>
      </c>
      <c r="C21" s="34" t="s">
        <v>22</v>
      </c>
      <c r="D21" s="34" t="s">
        <v>23</v>
      </c>
      <c r="E21" s="34" t="s">
        <v>24</v>
      </c>
      <c r="F21" s="35" t="s">
        <v>25</v>
      </c>
      <c r="G21" s="35" t="s">
        <v>26</v>
      </c>
      <c r="H21" s="35" t="s">
        <v>27</v>
      </c>
      <c r="I21" s="34" t="s">
        <v>28</v>
      </c>
      <c r="J21" s="36" t="s">
        <v>29</v>
      </c>
      <c r="K21" s="6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5"/>
      <c r="B22" s="37"/>
      <c r="C22" s="133">
        <v>24.2</v>
      </c>
      <c r="D22" s="38">
        <v>28.85</v>
      </c>
      <c r="E22" s="38">
        <v>49.45</v>
      </c>
      <c r="F22" s="38">
        <v>46.35</v>
      </c>
      <c r="G22" s="38">
        <v>57.7</v>
      </c>
      <c r="H22" s="39">
        <v>95.8</v>
      </c>
      <c r="I22" s="39">
        <v>13.4</v>
      </c>
      <c r="J22" s="40"/>
      <c r="K22" s="6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5"/>
      <c r="B23" s="26" t="s">
        <v>30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2">
        <v>0</v>
      </c>
      <c r="I23" s="42">
        <v>0</v>
      </c>
      <c r="J23" s="43">
        <v>0</v>
      </c>
      <c r="K23" s="6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44"/>
      <c r="B24" s="45" t="s">
        <v>31</v>
      </c>
      <c r="C24" s="80"/>
      <c r="D24" s="45" t="s">
        <v>32</v>
      </c>
      <c r="E24" s="45" t="s">
        <v>21</v>
      </c>
      <c r="F24" s="46"/>
      <c r="G24" s="46"/>
      <c r="H24" s="46"/>
      <c r="I24" s="46"/>
      <c r="J24" s="46" t="s">
        <v>33</v>
      </c>
      <c r="K24" s="6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</row>
    <row r="25" spans="1:27" ht="19.5" customHeight="1">
      <c r="A25" s="5"/>
      <c r="B25" s="48">
        <f>SUMPRODUCT(C8:C14,I8:I14)</f>
        <v>0</v>
      </c>
      <c r="C25" s="48">
        <f>SUMPRODUCT(C8:C14,J8:J14)</f>
        <v>0</v>
      </c>
      <c r="D25" s="48">
        <f>SUMPRODUCT(C8:C14,K8:K14)</f>
        <v>0</v>
      </c>
      <c r="E25" s="49">
        <f>SUMPRODUCT(C23:J23,C22:J22)</f>
        <v>0</v>
      </c>
      <c r="F25" s="96" t="str">
        <f>IF(((SUM(C8:C14)&gt;1)*(B29="OK")),"remise de 25% déduite soit -"&amp;ROUND(0.25*B25,0)&amp;"€","Une remise de 25% sur la part cotisation au club (hors licence et assurance) est consentie pour l'inscription simultanée de plusieurs  membres d'une même famille.")</f>
        <v>Une remise de 25% sur la part cotisation au club (hors licence et assurance) est consentie pour l'inscription simultanée de plusieurs  membres d'une même famille.</v>
      </c>
      <c r="G25" s="97"/>
      <c r="H25" s="97"/>
      <c r="I25" s="98"/>
      <c r="J25" s="49">
        <f>IF(SUM(C8:C14)&gt;1,(B25*0.75+(C25+D25)),D25+C25+B25)</f>
        <v>0</v>
      </c>
      <c r="K25" s="6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7" customHeight="1">
      <c r="A26" s="5"/>
      <c r="B26" s="104" t="s">
        <v>34</v>
      </c>
      <c r="C26" s="105"/>
      <c r="D26" s="50">
        <f>IF((B29="OK"),ROUNDUP((E25+J25+I18*I17+J18*J17+K18*K17),2),0)</f>
        <v>0</v>
      </c>
      <c r="E26" s="1"/>
      <c r="F26" s="99"/>
      <c r="G26" s="85"/>
      <c r="H26" s="85"/>
      <c r="I26" s="100"/>
      <c r="J26" s="51"/>
      <c r="K26" s="6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0.25" customHeight="1">
      <c r="A27" s="5"/>
      <c r="B27" s="106" t="str">
        <f>IF(D26&gt;0,"Règlement mini échelonnable","")</f>
        <v/>
      </c>
      <c r="C27" s="107"/>
      <c r="D27" s="52">
        <f>D26-D28</f>
        <v>0</v>
      </c>
      <c r="E27" s="1"/>
      <c r="F27" s="101"/>
      <c r="G27" s="102"/>
      <c r="H27" s="102"/>
      <c r="I27" s="103"/>
      <c r="J27" s="51"/>
      <c r="K27" s="6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8" customHeight="1">
      <c r="A28" s="5"/>
      <c r="B28" s="109"/>
      <c r="C28" s="110"/>
      <c r="D28" s="53"/>
      <c r="E28" s="54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5"/>
      <c r="B29" s="111" t="str">
        <f>IF(SUM(C8:C14)&lt;&gt;SUM(C23:J23),"Attention! :  Nombre d'inscrits et d'assurances différents","OK")</f>
        <v>OK</v>
      </c>
      <c r="C29" s="112"/>
      <c r="D29" s="112"/>
      <c r="E29" s="113"/>
      <c r="F29" s="118" t="s">
        <v>35</v>
      </c>
      <c r="G29" s="107"/>
      <c r="H29" s="107"/>
      <c r="I29" s="119"/>
      <c r="J29" s="51"/>
      <c r="K29" s="6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5"/>
      <c r="B30" s="114"/>
      <c r="C30" s="85"/>
      <c r="D30" s="85"/>
      <c r="E30" s="115"/>
      <c r="F30" s="85"/>
      <c r="G30" s="85"/>
      <c r="H30" s="85"/>
      <c r="I30" s="120"/>
      <c r="J30" s="51"/>
      <c r="K30" s="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5"/>
      <c r="B31" s="116"/>
      <c r="C31" s="110"/>
      <c r="D31" s="110"/>
      <c r="E31" s="117"/>
      <c r="F31" s="121"/>
      <c r="G31" s="121"/>
      <c r="H31" s="121"/>
      <c r="I31" s="122"/>
      <c r="J31" s="51"/>
      <c r="K31" s="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55"/>
      <c r="B32" s="56"/>
      <c r="C32" s="56"/>
      <c r="D32" s="56"/>
      <c r="E32" s="56"/>
      <c r="F32" s="56"/>
      <c r="G32" s="56"/>
      <c r="H32" s="56"/>
      <c r="I32" s="56"/>
      <c r="J32" s="56"/>
      <c r="K32" s="5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1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37.5" customHeight="1">
      <c r="A34" s="81" t="s">
        <v>46</v>
      </c>
      <c r="B34" s="82"/>
      <c r="C34" s="82"/>
      <c r="D34" s="82"/>
      <c r="E34" s="82"/>
      <c r="F34" s="82"/>
      <c r="G34" s="82"/>
      <c r="H34" s="82"/>
      <c r="I34" s="82"/>
      <c r="J34" s="82"/>
      <c r="K34" s="8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58"/>
      <c r="B35" s="1"/>
      <c r="C35" s="1"/>
      <c r="D35" s="1"/>
      <c r="E35" s="1"/>
      <c r="F35" s="1"/>
      <c r="G35" s="1"/>
      <c r="H35" s="1"/>
      <c r="I35" s="1"/>
      <c r="J35" s="1"/>
      <c r="K35" s="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58"/>
      <c r="B36" s="84" t="s">
        <v>45</v>
      </c>
      <c r="C36" s="85"/>
      <c r="D36" s="85"/>
      <c r="E36" s="85"/>
      <c r="F36" s="85"/>
      <c r="G36" s="85"/>
      <c r="H36" s="85"/>
      <c r="I36" s="85"/>
      <c r="J36" s="85"/>
      <c r="K36" s="8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58"/>
      <c r="B37" s="1"/>
      <c r="C37" s="1"/>
      <c r="D37" s="1"/>
      <c r="E37" s="1"/>
      <c r="F37" s="1"/>
      <c r="G37" s="1"/>
      <c r="H37" s="1"/>
      <c r="I37" s="1"/>
      <c r="J37" s="1"/>
      <c r="K37" s="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58"/>
      <c r="B38" s="1"/>
      <c r="C38" s="87" t="s">
        <v>36</v>
      </c>
      <c r="D38" s="88"/>
      <c r="E38" s="88"/>
      <c r="F38" s="88"/>
      <c r="G38" s="88"/>
      <c r="H38" s="89"/>
      <c r="I38" s="1"/>
      <c r="J38" s="1"/>
      <c r="K38" s="6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34.5" customHeight="1">
      <c r="A39" s="58"/>
      <c r="B39" s="68" t="s">
        <v>37</v>
      </c>
      <c r="C39" s="61" t="s">
        <v>38</v>
      </c>
      <c r="D39" s="61" t="s">
        <v>39</v>
      </c>
      <c r="E39" s="69" t="s">
        <v>40</v>
      </c>
      <c r="F39" s="70" t="s">
        <v>41</v>
      </c>
      <c r="G39" s="61" t="s">
        <v>42</v>
      </c>
      <c r="H39" s="62" t="s">
        <v>43</v>
      </c>
      <c r="I39" s="1"/>
      <c r="J39" s="1"/>
      <c r="K39" s="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58"/>
      <c r="B40" s="22" t="s">
        <v>10</v>
      </c>
      <c r="C40" s="59" t="s">
        <v>44</v>
      </c>
      <c r="D40" s="59" t="s">
        <v>44</v>
      </c>
      <c r="E40" s="59" t="s">
        <v>44</v>
      </c>
      <c r="F40" s="64"/>
      <c r="G40" s="59" t="s">
        <v>44</v>
      </c>
      <c r="H40" s="60" t="s">
        <v>44</v>
      </c>
      <c r="I40" s="1"/>
      <c r="J40" s="1"/>
      <c r="K40" s="6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58"/>
      <c r="B41" s="18" t="s">
        <v>11</v>
      </c>
      <c r="C41" s="61" t="s">
        <v>44</v>
      </c>
      <c r="D41" s="61" t="s">
        <v>44</v>
      </c>
      <c r="E41" s="61" t="s">
        <v>44</v>
      </c>
      <c r="F41" s="64"/>
      <c r="G41" s="61" t="s">
        <v>44</v>
      </c>
      <c r="H41" s="62" t="s">
        <v>44</v>
      </c>
      <c r="I41" s="1"/>
      <c r="J41" s="1"/>
      <c r="K41" s="6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58"/>
      <c r="B42" s="22" t="s">
        <v>12</v>
      </c>
      <c r="C42" s="59" t="s">
        <v>44</v>
      </c>
      <c r="D42" s="59" t="s">
        <v>44</v>
      </c>
      <c r="E42" s="59" t="s">
        <v>44</v>
      </c>
      <c r="F42" s="59" t="s">
        <v>44</v>
      </c>
      <c r="G42" s="59" t="s">
        <v>44</v>
      </c>
      <c r="H42" s="60" t="s">
        <v>44</v>
      </c>
      <c r="I42" s="1"/>
      <c r="J42" s="1"/>
      <c r="K42" s="6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58"/>
      <c r="B43" s="18" t="s">
        <v>13</v>
      </c>
      <c r="C43" s="61" t="s">
        <v>44</v>
      </c>
      <c r="D43" s="61" t="s">
        <v>44</v>
      </c>
      <c r="E43" s="61" t="s">
        <v>44</v>
      </c>
      <c r="F43" s="61" t="s">
        <v>44</v>
      </c>
      <c r="G43" s="61" t="s">
        <v>44</v>
      </c>
      <c r="H43" s="62" t="s">
        <v>44</v>
      </c>
      <c r="I43" s="1"/>
      <c r="J43" s="1"/>
      <c r="K43" s="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58"/>
      <c r="B44" s="22" t="s">
        <v>14</v>
      </c>
      <c r="C44" s="59" t="s">
        <v>44</v>
      </c>
      <c r="D44" s="59" t="s">
        <v>44</v>
      </c>
      <c r="E44" s="59" t="s">
        <v>44</v>
      </c>
      <c r="F44" s="59" t="s">
        <v>44</v>
      </c>
      <c r="G44" s="59" t="s">
        <v>44</v>
      </c>
      <c r="H44" s="63"/>
      <c r="I44" s="1"/>
      <c r="J44" s="1"/>
      <c r="K44" s="6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58"/>
      <c r="B45" s="18" t="s">
        <v>15</v>
      </c>
      <c r="C45" s="61" t="s">
        <v>44</v>
      </c>
      <c r="D45" s="61" t="s">
        <v>44</v>
      </c>
      <c r="E45" s="61" t="s">
        <v>44</v>
      </c>
      <c r="F45" s="61" t="s">
        <v>44</v>
      </c>
      <c r="G45" s="64"/>
      <c r="H45" s="63"/>
      <c r="I45" s="1"/>
      <c r="J45" s="1"/>
      <c r="K45" s="6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5"/>
      <c r="B46" s="26" t="s">
        <v>17</v>
      </c>
      <c r="C46" s="65" t="s">
        <v>44</v>
      </c>
      <c r="D46" s="66"/>
      <c r="E46" s="66"/>
      <c r="F46" s="66"/>
      <c r="G46" s="66"/>
      <c r="H46" s="67"/>
      <c r="I46" s="1"/>
      <c r="J46" s="1"/>
      <c r="K46" s="6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7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/>
    <row r="247" spans="1:27" ht="15.75" customHeight="1"/>
    <row r="248" spans="1:27" ht="15.75" customHeight="1"/>
    <row r="249" spans="1:27" ht="15.75" customHeight="1"/>
    <row r="250" spans="1:27" ht="15.75" customHeight="1"/>
    <row r="251" spans="1:27" ht="15.75" customHeight="1"/>
    <row r="252" spans="1:27" ht="15.75" customHeight="1"/>
    <row r="253" spans="1:27" ht="15.75" customHeight="1"/>
    <row r="254" spans="1:27" ht="15.75" customHeight="1"/>
    <row r="255" spans="1:27" ht="15.75" customHeight="1"/>
    <row r="256" spans="1:27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1">
    <mergeCell ref="B3:H3"/>
    <mergeCell ref="H6:K6"/>
    <mergeCell ref="E7:F7"/>
    <mergeCell ref="E8:F8"/>
    <mergeCell ref="E9:F9"/>
    <mergeCell ref="I3:K3"/>
    <mergeCell ref="E10:F10"/>
    <mergeCell ref="E11:F11"/>
    <mergeCell ref="B28:C28"/>
    <mergeCell ref="B29:E31"/>
    <mergeCell ref="F29:I31"/>
    <mergeCell ref="A34:K34"/>
    <mergeCell ref="B36:K36"/>
    <mergeCell ref="C38:H38"/>
    <mergeCell ref="E12:F12"/>
    <mergeCell ref="E13:F13"/>
    <mergeCell ref="E14:F14"/>
    <mergeCell ref="A19:K19"/>
    <mergeCell ref="F25:I27"/>
    <mergeCell ref="B26:C26"/>
    <mergeCell ref="B27:C27"/>
  </mergeCells>
  <conditionalFormatting sqref="B29:E31">
    <cfRule type="cellIs" dxfId="3" priority="1" operator="equal">
      <formula>"OK"</formula>
    </cfRule>
  </conditionalFormatting>
  <conditionalFormatting sqref="F25:I27 J26:J27">
    <cfRule type="containsText" dxfId="2" priority="2" operator="containsText" text="déduite">
      <formula>NOT(ISERROR(SEARCH(("déduite"),(F25))))</formula>
    </cfRule>
  </conditionalFormatting>
  <conditionalFormatting sqref="F25:I27 J26:J27">
    <cfRule type="containsText" dxfId="1" priority="3" operator="containsText" text="OK">
      <formula>NOT(ISERROR(SEARCH(("OK"),(F25))))</formula>
    </cfRule>
  </conditionalFormatting>
  <conditionalFormatting sqref="D26">
    <cfRule type="cellIs" dxfId="0" priority="4" operator="equal">
      <formula>"XXXXXX"</formula>
    </cfRule>
  </conditionalFormatting>
  <pageMargins left="0.7" right="0.7" top="0.75" bottom="0.75" header="0" footer="0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Berry Plongée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BAUGER</dc:creator>
  <cp:lastModifiedBy>RIESEMANN Anthony INGE CIVI DEFE</cp:lastModifiedBy>
  <cp:lastPrinted>2024-08-29T12:02:49Z</cp:lastPrinted>
  <dcterms:created xsi:type="dcterms:W3CDTF">2021-09-04T18:51:35Z</dcterms:created>
  <dcterms:modified xsi:type="dcterms:W3CDTF">2025-09-27T09:27:44Z</dcterms:modified>
</cp:coreProperties>
</file>